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seeger\Desktop\"/>
    </mc:Choice>
  </mc:AlternateContent>
  <bookViews>
    <workbookView xWindow="0" yWindow="0" windowWidth="23040" windowHeight="8904"/>
  </bookViews>
  <sheets>
    <sheet name="Max PPP Loan Calculator" sheetId="1" r:id="rId1"/>
    <sheet name="PPP Loan Forgiveness Calculator" sheetId="3" r:id="rId2"/>
    <sheet name="Financial Data Needed-Checklist" sheetId="2" state="hidden" r:id="rId3"/>
  </sheets>
  <definedNames>
    <definedName name="_xlnm.Print_Area" localSheetId="2">'Financial Data Needed-Checklist'!$B$1:$F$51</definedName>
    <definedName name="_xlnm.Print_Area" localSheetId="1">'PPP Loan Forgiveness Calculator'!$A$1:$D$42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 i="1" l="1"/>
  <c r="D18" i="1" l="1"/>
  <c r="D17" i="1"/>
  <c r="C26" i="3"/>
  <c r="C27" i="3" s="1"/>
  <c r="D18" i="3"/>
  <c r="D27" i="3" l="1"/>
  <c r="D31" i="3"/>
  <c r="D33" i="3" s="1"/>
  <c r="D35" i="3" s="1"/>
  <c r="D20" i="1" l="1"/>
  <c r="D22" i="1" l="1"/>
  <c r="D23" i="1" l="1"/>
  <c r="D24" i="1" s="1"/>
  <c r="D26" i="1" s="1"/>
</calcChain>
</file>

<file path=xl/sharedStrings.xml><?xml version="1.0" encoding="utf-8"?>
<sst xmlns="http://schemas.openxmlformats.org/spreadsheetml/2006/main" count="119" uniqueCount="110">
  <si>
    <t>Subtotal</t>
  </si>
  <si>
    <t>Average Monthly</t>
  </si>
  <si>
    <t>5)  Utilities</t>
  </si>
  <si>
    <t xml:space="preserve">Maximum Loan Amount  </t>
  </si>
  <si>
    <t>a)</t>
  </si>
  <si>
    <t>Represents the maximum amount a qualified borrower may apply for.</t>
  </si>
  <si>
    <t xml:space="preserve">    Group Health Insurance</t>
  </si>
  <si>
    <t>Tentative Loan Forgiveness (before required reductions)</t>
  </si>
  <si>
    <t>LESS:  Required Reductions in Loan Forgiveness:</t>
  </si>
  <si>
    <t xml:space="preserve">            Monthly Average Full Time Equivalent ("FTE") Employees for the </t>
  </si>
  <si>
    <t xml:space="preserve">            Number of Employees:</t>
  </si>
  <si>
    <t xml:space="preserve">            % Reduction</t>
  </si>
  <si>
    <t xml:space="preserve">            Compensation Reduction:</t>
  </si>
  <si>
    <t xml:space="preserve">            Individual Employee Compensation Reduction in Excess of 25%</t>
  </si>
  <si>
    <t xml:space="preserve">            Tentative Loan Forgiveness</t>
  </si>
  <si>
    <t>MAXIMUM LOAN AMOUNT [Lesser of a) or $10 million]</t>
  </si>
  <si>
    <t>BALANCE OF LOAN NOT FORGIVEN (if any)</t>
  </si>
  <si>
    <t>Banks will need the following financial information in order to process the SBA loan application:</t>
  </si>
  <si>
    <t>1)</t>
  </si>
  <si>
    <t xml:space="preserve">    Retirement Benefit Costs</t>
  </si>
  <si>
    <t xml:space="preserve">1)  Payroll costs (defined above) </t>
  </si>
  <si>
    <t>Allowable Uses of Funds During the Period February 15, 2020 to June 30, 2020:</t>
  </si>
  <si>
    <t>2)  Health care benefits (including group health insurance)</t>
  </si>
  <si>
    <t xml:space="preserve">3)  Interest on mortgages (not principal) </t>
  </si>
  <si>
    <t>4)  Rent (including rent under a lease agreement)</t>
  </si>
  <si>
    <t>Rent</t>
  </si>
  <si>
    <t xml:space="preserve">            Lesser of (at borrower's choice):</t>
  </si>
  <si>
    <t xml:space="preserve">               Monthly Average FTE's for the period February 15 to June 30, 2019</t>
  </si>
  <si>
    <t>Costs Incurred During the "Covered" Period (8 weeks following loan origination):</t>
  </si>
  <si>
    <t xml:space="preserve">Interest on Covered Mortgages (on real or personal property) </t>
  </si>
  <si>
    <t>Earnings from Self-Employment (if applicable)</t>
  </si>
  <si>
    <t xml:space="preserve">* For seasonal businesses, use the costs incurred during the period February 15, 2019 or, at the election of borrower, March 1 to June, 30, 2019. </t>
  </si>
  <si>
    <t xml:space="preserve">  Payroll Costs:*</t>
  </si>
  <si>
    <t xml:space="preserve">               Monthly Average FTE's for the period January 1 to February 29, 2020**</t>
  </si>
  <si>
    <t>2)</t>
  </si>
  <si>
    <t>Copies of payroll reports for each pay period for the preceding 12 months.  Such reports should include</t>
  </si>
  <si>
    <t xml:space="preserve">gross wages including PTO (which might include vacation, sick, and other PTO).  This includes payroll </t>
  </si>
  <si>
    <t>reports through the pay period preceding the origination of the SBA loan.</t>
  </si>
  <si>
    <t xml:space="preserve">including owners of the company for the immediately preceding 12 months prior to the date of the SBA </t>
  </si>
  <si>
    <t xml:space="preserve">loan origination.  Copies of the monthly invoices should suffice. </t>
  </si>
  <si>
    <t>4)</t>
  </si>
  <si>
    <t>5)</t>
  </si>
  <si>
    <t>6)</t>
  </si>
  <si>
    <t>7)</t>
  </si>
  <si>
    <t>Copies of all statement of interest paid on debt obligations incurred prior to February 15, 2020 indicating</t>
  </si>
  <si>
    <t>This information will be needed to present to the bank to apply for the loan:</t>
  </si>
  <si>
    <t xml:space="preserve">Copies of payroll reports for each pay period for the 8 week period following the origination of the loan.  </t>
  </si>
  <si>
    <t xml:space="preserve">Gross wages including PTO (which might include vacation, sick, and other PTO) should be reflected.   </t>
  </si>
  <si>
    <t xml:space="preserve">including owners of the company for the 8 week period following the origination of the loan should be  </t>
  </si>
  <si>
    <t xml:space="preserve">provided.  Copies of the monthly invoices should suffice. </t>
  </si>
  <si>
    <t xml:space="preserve">Documentation of all retirement plan funding by the employer for the 8 weeks following the origination of </t>
  </si>
  <si>
    <t xml:space="preserve">administrator should be available.  </t>
  </si>
  <si>
    <t>Copies of all lease agreements for real estate and tangible personal property should be presented along with</t>
  </si>
  <si>
    <t>payment amounts and proof of payment for the 8 week period following the loan origination date.</t>
  </si>
  <si>
    <t>Copies of cancelled checks, statements or other evidence of utilities paid during the "covered period" for the</t>
  </si>
  <si>
    <t>8 week period following the loan origination date.</t>
  </si>
  <si>
    <t>3)</t>
  </si>
  <si>
    <t>Documentation reflecting the health insurance premiums paid by the company under a group health plan</t>
  </si>
  <si>
    <t>Checklist of Documentation Required</t>
  </si>
  <si>
    <t>Each lender may require more or less information.  In addition, each borrower will need to make a certification that the</t>
  </si>
  <si>
    <t>IMPORTANT NOTES:</t>
  </si>
  <si>
    <t>documentation is true and correct, the amount for which forgiveness is being requested was used to make payments to</t>
  </si>
  <si>
    <t>retain employees and to make interest payments on covered mortgage obligations, covered rent obligations and covered</t>
  </si>
  <si>
    <t>utility payments.  In addition, the SBA may request further information.  There will be NO forgiveness of the documentation</t>
  </si>
  <si>
    <t xml:space="preserve">any loan forgiveness under this program is NOT taxable income. </t>
  </si>
  <si>
    <t>FINANCIAL DATA NEEDED - 7(a) SBA LOAN AND FORGIVENESS UNDER THE CARES ACT</t>
  </si>
  <si>
    <t xml:space="preserve">This information will be needed to present to the bank or SBA for Loan Forgiveness: </t>
  </si>
  <si>
    <t>SMALL BUSINESS ADMINSTRATION</t>
  </si>
  <si>
    <t>(Numbers shown below are examples only, see Data Needed tab for more guidance)</t>
  </si>
  <si>
    <t>12 mos. Ending</t>
  </si>
  <si>
    <t xml:space="preserve"> Dec. 31, 2019</t>
  </si>
  <si>
    <t>it is meant for informational purposes only.  Further guidance on Forgiveness will be available at later time.</t>
  </si>
  <si>
    <t>Payroll Costs (defined above); this amount must represent at least 75% of Forgiveness Amount.</t>
  </si>
  <si>
    <t>Please consult with your accountant/financial advisor for proper documentation to use</t>
  </si>
  <si>
    <t xml:space="preserve">Copies of payroll tax reports file with the IRS which includes Form UIA 1028 or Forms 941, 940, state income  </t>
  </si>
  <si>
    <t xml:space="preserve">PPP LOAN AMOUNT </t>
  </si>
  <si>
    <t>Paycheck Protection Program (PPP)</t>
  </si>
  <si>
    <t>X 2 Months</t>
  </si>
  <si>
    <t xml:space="preserve">x 2 </t>
  </si>
  <si>
    <t>Add: 25% of subtotal</t>
  </si>
  <si>
    <t>Loan Forgiveness Amount Calculator</t>
  </si>
  <si>
    <t>Preliminary Loan Amount</t>
  </si>
  <si>
    <t>(A)</t>
  </si>
  <si>
    <t>(B)</t>
  </si>
  <si>
    <t>(C)</t>
  </si>
  <si>
    <t>TOTAL LOAN FORGIVENESS [lesser of (C) or (D) above]</t>
  </si>
  <si>
    <t>*  A reduction in FTE's  between February 15th and April 27th, 2020 is disregarded if the reduction is eliminated by June 30, 2020 for purposes of the reduction in number of employees and/or compensation.</t>
  </si>
  <si>
    <t xml:space="preserve">** Compensation Reduction does not apply to any employee who, during any pay period in 2019, wages or salary at an annualized rate of pay in an amount of more than $100,000. </t>
  </si>
  <si>
    <t xml:space="preserve">               Compared to the Most Recent Full Quarter Before Origination of Loan**</t>
  </si>
  <si>
    <t xml:space="preserve">               Covered Period (8 weeks following origination of the covered loan)*</t>
  </si>
  <si>
    <t>Maximum Loan Amount Calculator</t>
  </si>
  <si>
    <t>NOTE:  Yellow highlighted cells represent variables that should be completed with final client data. Filled in amounts are for illustration purposes only.</t>
  </si>
  <si>
    <t>Represents the maximum amount a qualified borrower may have forgiven.</t>
  </si>
  <si>
    <t>Utilities</t>
  </si>
  <si>
    <t>Maximum Loan Amount:</t>
  </si>
  <si>
    <t>Documentation of all retirement plan funding by the employer for the immediately preceding 12 months.</t>
  </si>
  <si>
    <t>Copies of work papers, schedules and remittances to the retirement plan administrator should be sufficient.</t>
  </si>
  <si>
    <t xml:space="preserve">and unemployment tax filing reports for the  8 week period following the original of the loan.  </t>
  </si>
  <si>
    <t>loan should be sufficient.  Copies of work papers, schedules and remittances to the retirement plan</t>
  </si>
  <si>
    <t xml:space="preserve">proof of payment during the 8 week period following the loan origination date. </t>
  </si>
  <si>
    <t xml:space="preserve">is not presented. The SBA will render a decision within 60 days after receipt of an application for forgiveness.  The amount of </t>
  </si>
  <si>
    <t xml:space="preserve">Copies of payroll tax reports file with the IRS which Include Form UIA 1028 or Forms 941, 940, state income and unemployment tax filing reports for the entire year of 2019 should be presented. </t>
  </si>
  <si>
    <t>The SBA not not provided specific detail on the required documentation to accompany the PPP Loan application or Debt Forgiveness.  The list below is an attempt to prepare the borrower to apply for a PPP Loan.  Additional</t>
  </si>
  <si>
    <t>supporting information and documentation may be required to process the borrowers loan application and/or application for PPP Loan debt forgiveness</t>
  </si>
  <si>
    <t>rev 4/02/20</t>
  </si>
  <si>
    <t>The SBA loans under Section 1102 of the CARES Act (sometimes referred to as "7(a) Loans") which are eligible</t>
  </si>
  <si>
    <t xml:space="preserve"> for forgiveness are available to employers with less than 500 employees.  Such loans will be handled through </t>
  </si>
  <si>
    <t>the client's lender (bank) and guaranteed 100% by the SBA.  These are non-recourse loans.</t>
  </si>
  <si>
    <t xml:space="preserve">Please note: this does not represent a commitment to forgive, </t>
  </si>
  <si>
    <t>Salaries, wages, commissions, vacation and sick pay (not to exceed $100K per employee) other than qualified sick or family leave (from Paycor report Col B, Line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</si>
</sst>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i/>
      <sz val="9"/>
      <color theme="1"/>
      <name val="Calibri"/>
      <family val="2"/>
      <scheme val="minor"/>
    </font>
    <font>
      <b/>
      <i/>
      <sz val="11"/>
      <color theme="1"/>
      <name val="Calibri"/>
      <family val="2"/>
      <scheme val="minor"/>
    </font>
    <font>
      <i/>
      <sz val="8"/>
      <color theme="1"/>
      <name val="Calibri"/>
      <family val="2"/>
      <scheme val="minor"/>
    </font>
    <font>
      <b/>
      <u val="singleAccounting"/>
      <sz val="9"/>
      <color theme="1"/>
      <name val="Calibri"/>
      <family val="2"/>
      <scheme val="minor"/>
    </font>
    <font>
      <b/>
      <sz val="11"/>
      <name val="Calibri"/>
      <family val="2"/>
      <scheme val="minor"/>
    </font>
    <font>
      <b/>
      <i/>
      <sz val="11"/>
      <name val="Calibri"/>
      <family val="2"/>
      <scheme val="minor"/>
    </font>
    <font>
      <b/>
      <u val="singleAccounting"/>
      <sz val="12"/>
      <color theme="1"/>
      <name val="Calibri"/>
      <family val="2"/>
      <scheme val="minor"/>
    </font>
    <font>
      <b/>
      <sz val="9"/>
      <color theme="1"/>
      <name val="Calibri"/>
      <family val="2"/>
      <scheme val="minor"/>
    </font>
    <font>
      <b/>
      <sz val="16"/>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42">
    <xf numFmtId="0" fontId="0" fillId="0" borderId="0" xfId="0"/>
    <xf numFmtId="43" fontId="0" fillId="0" borderId="0" xfId="1" applyFont="1"/>
    <xf numFmtId="164" fontId="0" fillId="0" borderId="0" xfId="1" applyNumberFormat="1" applyFont="1"/>
    <xf numFmtId="164" fontId="2" fillId="0" borderId="0" xfId="1" applyNumberFormat="1" applyFont="1"/>
    <xf numFmtId="164" fontId="4" fillId="0" borderId="0" xfId="1" applyNumberFormat="1" applyFont="1"/>
    <xf numFmtId="164" fontId="0" fillId="0" borderId="0" xfId="1" applyNumberFormat="1" applyFont="1" applyBorder="1"/>
    <xf numFmtId="164" fontId="7" fillId="0" borderId="0" xfId="1" applyNumberFormat="1" applyFont="1" applyBorder="1" applyAlignment="1">
      <alignment horizontal="center"/>
    </xf>
    <xf numFmtId="164" fontId="2" fillId="0" borderId="0" xfId="1" applyNumberFormat="1" applyFont="1" applyFill="1" applyBorder="1"/>
    <xf numFmtId="164" fontId="4" fillId="0" borderId="0" xfId="1" applyNumberFormat="1" applyFont="1" applyBorder="1"/>
    <xf numFmtId="164" fontId="6" fillId="0" borderId="0" xfId="1" applyNumberFormat="1" applyFont="1" applyBorder="1" applyAlignment="1">
      <alignment horizontal="right"/>
    </xf>
    <xf numFmtId="164" fontId="0" fillId="0" borderId="0" xfId="1" applyNumberFormat="1" applyFont="1" applyAlignment="1">
      <alignment vertical="center"/>
    </xf>
    <xf numFmtId="0" fontId="0" fillId="0" borderId="0" xfId="0" applyBorder="1"/>
    <xf numFmtId="43" fontId="0" fillId="0" borderId="5" xfId="1" applyFont="1" applyBorder="1"/>
    <xf numFmtId="43" fontId="0" fillId="0" borderId="4" xfId="1" applyFont="1" applyBorder="1"/>
    <xf numFmtId="43" fontId="0" fillId="0" borderId="0" xfId="1" applyFont="1" applyBorder="1"/>
    <xf numFmtId="43" fontId="0" fillId="0" borderId="0" xfId="1" applyFont="1" applyBorder="1" applyAlignment="1">
      <alignment horizontal="center" vertical="center"/>
    </xf>
    <xf numFmtId="164" fontId="0" fillId="0" borderId="0" xfId="1" applyNumberFormat="1" applyFont="1" applyBorder="1" applyAlignment="1">
      <alignment horizontal="right"/>
    </xf>
    <xf numFmtId="164" fontId="0" fillId="0" borderId="9" xfId="1" applyNumberFormat="1" applyFont="1" applyBorder="1"/>
    <xf numFmtId="164" fontId="0" fillId="0" borderId="10" xfId="1" applyNumberFormat="1" applyFont="1" applyBorder="1"/>
    <xf numFmtId="164" fontId="9" fillId="3" borderId="9" xfId="1" applyNumberFormat="1" applyFont="1" applyFill="1" applyBorder="1"/>
    <xf numFmtId="164" fontId="9" fillId="3" borderId="0" xfId="1" applyNumberFormat="1" applyFont="1" applyFill="1" applyBorder="1"/>
    <xf numFmtId="164" fontId="10" fillId="3" borderId="0" xfId="1" applyNumberFormat="1" applyFont="1" applyFill="1" applyBorder="1" applyAlignment="1">
      <alignment horizontal="right"/>
    </xf>
    <xf numFmtId="165" fontId="9" fillId="3" borderId="11" xfId="2" applyNumberFormat="1" applyFont="1" applyFill="1" applyBorder="1"/>
    <xf numFmtId="164" fontId="2" fillId="0" borderId="9" xfId="1" applyNumberFormat="1" applyFont="1" applyBorder="1"/>
    <xf numFmtId="164" fontId="2" fillId="0" borderId="0" xfId="1" applyNumberFormat="1" applyFont="1" applyBorder="1"/>
    <xf numFmtId="164" fontId="0" fillId="0" borderId="9" xfId="1" applyNumberFormat="1" applyFont="1" applyBorder="1" applyAlignment="1">
      <alignment horizontal="left"/>
    </xf>
    <xf numFmtId="164" fontId="0" fillId="0" borderId="0" xfId="1" applyNumberFormat="1" applyFont="1" applyBorder="1" applyAlignment="1">
      <alignment horizontal="left"/>
    </xf>
    <xf numFmtId="165" fontId="0" fillId="2" borderId="10" xfId="2" applyNumberFormat="1" applyFont="1" applyFill="1" applyBorder="1"/>
    <xf numFmtId="164" fontId="0" fillId="2" borderId="10" xfId="1" applyNumberFormat="1" applyFont="1" applyFill="1" applyBorder="1"/>
    <xf numFmtId="164" fontId="0" fillId="0" borderId="0" xfId="1" applyNumberFormat="1" applyFont="1" applyBorder="1" applyAlignment="1">
      <alignment vertical="center" wrapText="1"/>
    </xf>
    <xf numFmtId="164" fontId="0" fillId="2" borderId="12" xfId="1" applyNumberFormat="1" applyFont="1" applyFill="1" applyBorder="1" applyAlignment="1">
      <alignment vertical="center" wrapText="1"/>
    </xf>
    <xf numFmtId="164" fontId="2" fillId="0" borderId="9" xfId="1" applyNumberFormat="1" applyFont="1" applyBorder="1" applyAlignment="1">
      <alignment horizontal="left" vertical="center" wrapText="1"/>
    </xf>
    <xf numFmtId="164" fontId="2" fillId="0" borderId="0" xfId="1" applyNumberFormat="1" applyFont="1" applyBorder="1" applyAlignment="1">
      <alignment horizontal="left" vertical="center" wrapText="1"/>
    </xf>
    <xf numFmtId="164" fontId="2" fillId="0" borderId="0" xfId="1" applyNumberFormat="1" applyFont="1" applyBorder="1" applyAlignment="1">
      <alignment vertical="center" wrapText="1"/>
    </xf>
    <xf numFmtId="165" fontId="2" fillId="0" borderId="10" xfId="2" applyNumberFormat="1" applyFont="1" applyBorder="1" applyAlignment="1">
      <alignment vertical="center" wrapText="1"/>
    </xf>
    <xf numFmtId="164" fontId="2" fillId="0" borderId="10" xfId="1" applyNumberFormat="1" applyFont="1" applyBorder="1" applyAlignment="1">
      <alignment horizontal="left" vertical="center" wrapText="1"/>
    </xf>
    <xf numFmtId="164" fontId="6" fillId="0" borderId="9" xfId="1" applyNumberFormat="1" applyFont="1" applyBorder="1" applyAlignment="1">
      <alignment horizontal="left" vertical="center" wrapText="1"/>
    </xf>
    <xf numFmtId="164" fontId="6" fillId="0" borderId="0" xfId="1" applyNumberFormat="1" applyFont="1" applyBorder="1" applyAlignment="1">
      <alignment horizontal="left" vertical="center" wrapText="1"/>
    </xf>
    <xf numFmtId="164" fontId="0" fillId="0" borderId="10" xfId="1" applyNumberFormat="1" applyFont="1" applyBorder="1" applyAlignment="1">
      <alignment horizontal="left" vertical="center" wrapText="1"/>
    </xf>
    <xf numFmtId="164" fontId="4" fillId="0" borderId="9" xfId="1" applyNumberFormat="1" applyFont="1" applyBorder="1" applyAlignment="1">
      <alignment horizontal="left" vertical="center" wrapText="1"/>
    </xf>
    <xf numFmtId="164" fontId="4" fillId="0" borderId="0" xfId="1" applyNumberFormat="1" applyFont="1" applyBorder="1" applyAlignment="1">
      <alignment horizontal="left" vertical="center" wrapText="1"/>
    </xf>
    <xf numFmtId="164" fontId="0" fillId="0" borderId="9" xfId="1" applyNumberFormat="1" applyFont="1" applyBorder="1" applyAlignment="1">
      <alignment horizontal="left" vertical="center" wrapText="1"/>
    </xf>
    <xf numFmtId="164" fontId="0" fillId="0" borderId="0" xfId="1" applyNumberFormat="1" applyFont="1" applyBorder="1" applyAlignment="1">
      <alignment horizontal="left" vertical="center" wrapText="1"/>
    </xf>
    <xf numFmtId="164" fontId="0" fillId="0" borderId="9" xfId="1" applyNumberFormat="1" applyFont="1" applyBorder="1" applyAlignment="1">
      <alignment horizontal="left" vertical="center"/>
    </xf>
    <xf numFmtId="164" fontId="0" fillId="2" borderId="0" xfId="1" applyNumberFormat="1" applyFont="1" applyFill="1" applyBorder="1" applyAlignment="1">
      <alignment horizontal="left" vertical="center" wrapText="1"/>
    </xf>
    <xf numFmtId="164" fontId="0" fillId="0" borderId="10" xfId="1" applyNumberFormat="1" applyFont="1" applyBorder="1" applyAlignment="1">
      <alignment vertical="center" wrapText="1"/>
    </xf>
    <xf numFmtId="164" fontId="0" fillId="0" borderId="0" xfId="1" applyNumberFormat="1" applyFont="1" applyFill="1" applyBorder="1" applyAlignment="1">
      <alignment horizontal="left" vertical="center" wrapText="1"/>
    </xf>
    <xf numFmtId="164" fontId="1" fillId="2" borderId="0" xfId="1" applyNumberFormat="1" applyFont="1" applyFill="1" applyBorder="1" applyAlignment="1">
      <alignment horizontal="center"/>
    </xf>
    <xf numFmtId="10" fontId="0" fillId="0" borderId="0" xfId="3" applyNumberFormat="1" applyFont="1" applyBorder="1" applyAlignment="1">
      <alignment horizontal="right" vertical="center" wrapText="1"/>
    </xf>
    <xf numFmtId="164" fontId="2" fillId="0" borderId="10" xfId="1" applyNumberFormat="1" applyFont="1" applyBorder="1"/>
    <xf numFmtId="164" fontId="4" fillId="0" borderId="9" xfId="1" applyNumberFormat="1" applyFont="1" applyBorder="1"/>
    <xf numFmtId="164" fontId="1" fillId="0" borderId="9" xfId="1" applyNumberFormat="1" applyFont="1" applyBorder="1"/>
    <xf numFmtId="164" fontId="2" fillId="2" borderId="10" xfId="1" applyNumberFormat="1" applyFont="1" applyFill="1" applyBorder="1"/>
    <xf numFmtId="165" fontId="4" fillId="0" borderId="13" xfId="2" applyNumberFormat="1" applyFont="1" applyBorder="1"/>
    <xf numFmtId="165" fontId="2" fillId="0" borderId="11" xfId="2" applyNumberFormat="1" applyFont="1" applyBorder="1"/>
    <xf numFmtId="165" fontId="2" fillId="0" borderId="10" xfId="2" applyNumberFormat="1" applyFont="1" applyBorder="1"/>
    <xf numFmtId="0" fontId="0" fillId="0" borderId="14" xfId="0" applyBorder="1"/>
    <xf numFmtId="0" fontId="0" fillId="0" borderId="1" xfId="0" applyBorder="1"/>
    <xf numFmtId="0" fontId="0" fillId="0" borderId="12" xfId="0" applyBorder="1"/>
    <xf numFmtId="164" fontId="6" fillId="0" borderId="0" xfId="1" quotePrefix="1" applyNumberFormat="1" applyFont="1" applyBorder="1" applyAlignment="1">
      <alignment horizontal="right"/>
    </xf>
    <xf numFmtId="164" fontId="3" fillId="0" borderId="9" xfId="1" applyNumberFormat="1" applyFont="1" applyBorder="1" applyAlignment="1">
      <alignment horizontal="center"/>
    </xf>
    <xf numFmtId="164" fontId="3" fillId="0" borderId="0" xfId="1" applyNumberFormat="1" applyFont="1" applyBorder="1" applyAlignment="1">
      <alignment horizontal="center"/>
    </xf>
    <xf numFmtId="164" fontId="3" fillId="0" borderId="10" xfId="1" applyNumberFormat="1" applyFont="1" applyBorder="1" applyAlignment="1">
      <alignment horizontal="center"/>
    </xf>
    <xf numFmtId="164" fontId="13" fillId="0" borderId="9" xfId="1" applyNumberFormat="1" applyFont="1" applyFill="1" applyBorder="1" applyAlignment="1">
      <alignment horizontal="center"/>
    </xf>
    <xf numFmtId="164" fontId="13" fillId="0" borderId="0" xfId="1" applyNumberFormat="1" applyFont="1" applyFill="1" applyBorder="1" applyAlignment="1">
      <alignment horizontal="center"/>
    </xf>
    <xf numFmtId="164" fontId="13" fillId="0" borderId="10" xfId="1" applyNumberFormat="1" applyFont="1" applyFill="1" applyBorder="1" applyAlignment="1">
      <alignment horizontal="center"/>
    </xf>
    <xf numFmtId="43" fontId="0" fillId="0" borderId="4" xfId="1" applyFont="1" applyBorder="1" applyAlignment="1">
      <alignment wrapText="1"/>
    </xf>
    <xf numFmtId="43" fontId="0" fillId="0" borderId="5" xfId="1" applyFont="1" applyBorder="1" applyAlignment="1">
      <alignment wrapText="1"/>
    </xf>
    <xf numFmtId="43" fontId="4" fillId="5" borderId="4" xfId="1" applyFont="1" applyFill="1" applyBorder="1" applyAlignment="1">
      <alignment horizontal="left" wrapText="1"/>
    </xf>
    <xf numFmtId="43" fontId="4" fillId="5" borderId="5" xfId="1" applyFont="1" applyFill="1" applyBorder="1" applyAlignment="1">
      <alignment horizontal="left" wrapText="1"/>
    </xf>
    <xf numFmtId="164" fontId="0" fillId="0" borderId="9" xfId="1" applyNumberFormat="1" applyFont="1" applyBorder="1" applyAlignment="1">
      <alignment horizontal="right"/>
    </xf>
    <xf numFmtId="164" fontId="6" fillId="0" borderId="9" xfId="1" applyNumberFormat="1" applyFont="1" applyBorder="1" applyAlignment="1">
      <alignment horizontal="center"/>
    </xf>
    <xf numFmtId="164" fontId="6" fillId="0" borderId="0" xfId="1" applyNumberFormat="1" applyFont="1" applyBorder="1" applyAlignment="1">
      <alignment horizontal="center"/>
    </xf>
    <xf numFmtId="164" fontId="12" fillId="0" borderId="0" xfId="1" applyNumberFormat="1" applyFont="1" applyBorder="1" applyAlignment="1">
      <alignment horizontal="center"/>
    </xf>
    <xf numFmtId="164" fontId="6" fillId="0" borderId="10" xfId="1" applyNumberFormat="1" applyFont="1" applyBorder="1" applyAlignment="1">
      <alignment horizontal="center"/>
    </xf>
    <xf numFmtId="164" fontId="8" fillId="0" borderId="0" xfId="1" applyNumberFormat="1" applyFont="1" applyBorder="1" applyAlignment="1">
      <alignment horizontal="center" vertical="center" wrapText="1"/>
    </xf>
    <xf numFmtId="164" fontId="8" fillId="0" borderId="10" xfId="1" applyNumberFormat="1" applyFont="1" applyBorder="1" applyAlignment="1">
      <alignment horizontal="center" vertical="center" wrapText="1"/>
    </xf>
    <xf numFmtId="165" fontId="0" fillId="0" borderId="0" xfId="2" applyNumberFormat="1" applyFont="1" applyFill="1" applyBorder="1"/>
    <xf numFmtId="165" fontId="0" fillId="0" borderId="10" xfId="2" applyNumberFormat="1" applyFont="1" applyBorder="1"/>
    <xf numFmtId="164" fontId="0" fillId="0" borderId="9" xfId="1" applyNumberFormat="1" applyFont="1" applyBorder="1" applyAlignment="1">
      <alignment horizontal="left" wrapText="1" indent="1"/>
    </xf>
    <xf numFmtId="165" fontId="0" fillId="2" borderId="0" xfId="2" applyNumberFormat="1" applyFont="1" applyFill="1" applyBorder="1"/>
    <xf numFmtId="164" fontId="0" fillId="2" borderId="0" xfId="1" applyNumberFormat="1" applyFont="1" applyFill="1" applyBorder="1"/>
    <xf numFmtId="164" fontId="0" fillId="0" borderId="12" xfId="1" applyNumberFormat="1" applyFont="1" applyBorder="1"/>
    <xf numFmtId="165" fontId="0" fillId="0" borderId="10" xfId="2" applyNumberFormat="1" applyFont="1" applyBorder="1" applyAlignment="1">
      <alignment horizontal="right"/>
    </xf>
    <xf numFmtId="165" fontId="4" fillId="0" borderId="10" xfId="2" applyNumberFormat="1" applyFont="1" applyBorder="1"/>
    <xf numFmtId="164" fontId="0" fillId="0" borderId="0" xfId="1" quotePrefix="1" applyNumberFormat="1" applyFont="1" applyBorder="1" applyAlignment="1">
      <alignment horizontal="right"/>
    </xf>
    <xf numFmtId="43" fontId="0" fillId="0" borderId="7" xfId="1" applyFont="1" applyBorder="1"/>
    <xf numFmtId="43" fontId="0" fillId="0" borderId="8" xfId="1" applyFont="1" applyBorder="1"/>
    <xf numFmtId="43" fontId="0" fillId="0" borderId="10" xfId="1" applyFont="1" applyBorder="1"/>
    <xf numFmtId="43" fontId="0" fillId="0" borderId="9" xfId="1" applyFont="1" applyBorder="1"/>
    <xf numFmtId="43" fontId="7" fillId="0" borderId="0" xfId="1" applyFont="1" applyBorder="1"/>
    <xf numFmtId="43" fontId="11" fillId="0" borderId="9" xfId="1" applyFont="1" applyBorder="1" applyAlignment="1">
      <alignment horizontal="center"/>
    </xf>
    <xf numFmtId="43" fontId="11" fillId="0" borderId="0" xfId="1" applyFont="1" applyBorder="1" applyAlignment="1">
      <alignment horizontal="center"/>
    </xf>
    <xf numFmtId="0" fontId="0" fillId="0" borderId="9" xfId="0" applyBorder="1"/>
    <xf numFmtId="0" fontId="0" fillId="0" borderId="10" xfId="0" applyBorder="1"/>
    <xf numFmtId="43" fontId="2" fillId="0" borderId="9" xfId="1" applyFont="1" applyBorder="1" applyAlignment="1">
      <alignment horizontal="center" vertical="center"/>
    </xf>
    <xf numFmtId="43" fontId="0" fillId="0" borderId="14" xfId="1" applyFont="1" applyBorder="1"/>
    <xf numFmtId="43" fontId="0" fillId="0" borderId="1" xfId="1" applyFont="1" applyBorder="1"/>
    <xf numFmtId="43" fontId="0" fillId="0" borderId="12" xfId="1" applyFont="1" applyBorder="1"/>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164" fontId="3" fillId="0" borderId="8" xfId="1" applyNumberFormat="1" applyFont="1" applyBorder="1" applyAlignment="1">
      <alignment horizontal="center"/>
    </xf>
    <xf numFmtId="164" fontId="13" fillId="4" borderId="9" xfId="1" applyNumberFormat="1" applyFont="1" applyFill="1" applyBorder="1" applyAlignment="1">
      <alignment horizontal="center"/>
    </xf>
    <xf numFmtId="164" fontId="13" fillId="4" borderId="0" xfId="1" applyNumberFormat="1" applyFont="1" applyFill="1" applyBorder="1" applyAlignment="1">
      <alignment horizontal="center"/>
    </xf>
    <xf numFmtId="164" fontId="13" fillId="4" borderId="10" xfId="1" applyNumberFormat="1" applyFont="1" applyFill="1" applyBorder="1" applyAlignment="1">
      <alignment horizontal="center"/>
    </xf>
    <xf numFmtId="164" fontId="3" fillId="0" borderId="15" xfId="1" applyNumberFormat="1" applyFont="1" applyBorder="1" applyAlignment="1">
      <alignment horizontal="center"/>
    </xf>
    <xf numFmtId="164" fontId="3" fillId="0" borderId="2" xfId="1" applyNumberFormat="1" applyFont="1" applyBorder="1" applyAlignment="1">
      <alignment horizontal="center"/>
    </xf>
    <xf numFmtId="164" fontId="3" fillId="0" borderId="13" xfId="1" applyNumberFormat="1" applyFont="1" applyBorder="1" applyAlignment="1">
      <alignment horizontal="center"/>
    </xf>
    <xf numFmtId="164" fontId="6" fillId="0" borderId="9" xfId="1" applyNumberFormat="1" applyFont="1" applyBorder="1" applyAlignment="1">
      <alignment horizontal="center"/>
    </xf>
    <xf numFmtId="164" fontId="6" fillId="0" borderId="0" xfId="1" applyNumberFormat="1" applyFont="1" applyBorder="1" applyAlignment="1">
      <alignment horizontal="center"/>
    </xf>
    <xf numFmtId="164" fontId="6" fillId="0" borderId="10" xfId="1" applyNumberFormat="1" applyFont="1" applyBorder="1" applyAlignment="1">
      <alignment horizontal="center"/>
    </xf>
    <xf numFmtId="164" fontId="4" fillId="2" borderId="14" xfId="1" applyNumberFormat="1"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164" fontId="4" fillId="2" borderId="12" xfId="1" applyNumberFormat="1" applyFont="1" applyFill="1" applyBorder="1" applyAlignment="1">
      <alignment horizontal="center" vertical="center" wrapText="1"/>
    </xf>
    <xf numFmtId="164" fontId="3" fillId="0" borderId="9" xfId="1" applyNumberFormat="1" applyFont="1" applyBorder="1" applyAlignment="1">
      <alignment horizontal="center"/>
    </xf>
    <xf numFmtId="164" fontId="3" fillId="0" borderId="0" xfId="1" applyNumberFormat="1" applyFont="1" applyBorder="1" applyAlignment="1">
      <alignment horizontal="center"/>
    </xf>
    <xf numFmtId="164" fontId="3" fillId="0" borderId="10" xfId="1" applyNumberFormat="1" applyFont="1" applyBorder="1" applyAlignment="1">
      <alignment horizontal="center"/>
    </xf>
    <xf numFmtId="164" fontId="5" fillId="0" borderId="9" xfId="1" applyNumberFormat="1" applyFont="1" applyBorder="1" applyAlignment="1">
      <alignment horizontal="left" vertical="center"/>
    </xf>
    <xf numFmtId="164" fontId="5" fillId="0" borderId="0" xfId="1" applyNumberFormat="1" applyFont="1" applyBorder="1" applyAlignment="1">
      <alignment horizontal="left" vertical="center"/>
    </xf>
    <xf numFmtId="164" fontId="5" fillId="0" borderId="10" xfId="1" applyNumberFormat="1" applyFont="1" applyBorder="1" applyAlignment="1">
      <alignment horizontal="left" vertical="center"/>
    </xf>
    <xf numFmtId="164" fontId="4" fillId="0" borderId="9" xfId="1" applyNumberFormat="1" applyFont="1" applyBorder="1" applyAlignment="1">
      <alignment horizontal="center"/>
    </xf>
    <xf numFmtId="164" fontId="4" fillId="0" borderId="0" xfId="1" applyNumberFormat="1" applyFont="1" applyBorder="1" applyAlignment="1">
      <alignment horizontal="center"/>
    </xf>
    <xf numFmtId="164" fontId="4" fillId="0" borderId="10" xfId="1" applyNumberFormat="1" applyFont="1" applyBorder="1" applyAlignment="1">
      <alignment horizontal="center"/>
    </xf>
    <xf numFmtId="164" fontId="5" fillId="0" borderId="9" xfId="1" applyNumberFormat="1" applyFont="1" applyBorder="1" applyAlignment="1">
      <alignment horizontal="left" vertical="center" wrapText="1"/>
    </xf>
    <xf numFmtId="164" fontId="5" fillId="0" borderId="0" xfId="1" applyNumberFormat="1" applyFont="1" applyBorder="1" applyAlignment="1">
      <alignment horizontal="left" vertical="center" wrapText="1"/>
    </xf>
    <xf numFmtId="164" fontId="5" fillId="0" borderId="10" xfId="1" applyNumberFormat="1" applyFont="1" applyBorder="1" applyAlignment="1">
      <alignment horizontal="left" vertical="center" wrapText="1"/>
    </xf>
    <xf numFmtId="164" fontId="4" fillId="2" borderId="9" xfId="1" applyNumberFormat="1" applyFont="1" applyFill="1" applyBorder="1" applyAlignment="1">
      <alignment horizontal="center" vertical="center" wrapText="1"/>
    </xf>
    <xf numFmtId="164" fontId="4" fillId="2" borderId="0" xfId="1" applyNumberFormat="1" applyFont="1" applyFill="1" applyBorder="1" applyAlignment="1">
      <alignment horizontal="center" vertical="center" wrapText="1"/>
    </xf>
    <xf numFmtId="164" fontId="4" fillId="2" borderId="10" xfId="1" applyNumberFormat="1" applyFont="1" applyFill="1" applyBorder="1" applyAlignment="1">
      <alignment horizontal="center" vertical="center" wrapText="1"/>
    </xf>
    <xf numFmtId="164" fontId="0" fillId="0" borderId="9" xfId="1" applyNumberFormat="1" applyFont="1" applyBorder="1" applyAlignment="1">
      <alignment horizontal="left" vertical="center" wrapText="1"/>
    </xf>
    <xf numFmtId="164" fontId="0" fillId="0" borderId="0" xfId="1" applyNumberFormat="1" applyFont="1" applyBorder="1" applyAlignment="1">
      <alignment horizontal="left" vertical="center" wrapText="1"/>
    </xf>
    <xf numFmtId="43" fontId="0" fillId="0" borderId="3" xfId="1" applyFont="1" applyBorder="1" applyAlignment="1">
      <alignment horizontal="center" vertical="center"/>
    </xf>
    <xf numFmtId="43" fontId="3" fillId="0" borderId="6" xfId="1" applyFont="1" applyBorder="1" applyAlignment="1">
      <alignment horizontal="center"/>
    </xf>
    <xf numFmtId="43" fontId="3" fillId="0" borderId="7" xfId="1" applyFont="1" applyBorder="1" applyAlignment="1">
      <alignment horizontal="center"/>
    </xf>
    <xf numFmtId="43" fontId="2" fillId="4" borderId="9" xfId="1" applyFont="1" applyFill="1" applyBorder="1" applyAlignment="1">
      <alignment horizontal="center"/>
    </xf>
    <xf numFmtId="43" fontId="2" fillId="4" borderId="0" xfId="1" applyFont="1" applyFill="1" applyBorder="1" applyAlignment="1">
      <alignment horizontal="center"/>
    </xf>
    <xf numFmtId="43" fontId="6" fillId="0" borderId="9" xfId="1" applyFont="1" applyBorder="1" applyAlignment="1">
      <alignment horizontal="center"/>
    </xf>
    <xf numFmtId="43" fontId="6" fillId="0" borderId="0" xfId="1" applyFont="1" applyBorder="1" applyAlignment="1">
      <alignment horizontal="center"/>
    </xf>
    <xf numFmtId="43" fontId="2" fillId="0" borderId="3" xfId="1" applyFont="1" applyBorder="1" applyAlignment="1">
      <alignment horizontal="center" vertical="center"/>
    </xf>
    <xf numFmtId="43" fontId="2" fillId="0" borderId="3" xfId="1" quotePrefix="1" applyFont="1" applyBorder="1" applyAlignment="1">
      <alignment horizontal="center" vertical="center"/>
    </xf>
    <xf numFmtId="43" fontId="11" fillId="5" borderId="9" xfId="1" applyFont="1" applyFill="1" applyBorder="1" applyAlignment="1">
      <alignment horizontal="center"/>
    </xf>
    <xf numFmtId="43" fontId="11" fillId="5" borderId="0" xfId="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8"/>
  <sheetViews>
    <sheetView showGridLines="0" tabSelected="1" view="pageBreakPreview" zoomScale="110" zoomScaleNormal="140" zoomScaleSheetLayoutView="110" workbookViewId="0">
      <selection activeCell="B25" sqref="B25"/>
    </sheetView>
  </sheetViews>
  <sheetFormatPr defaultColWidth="8.88671875" defaultRowHeight="14.4" x14ac:dyDescent="0.3"/>
  <cols>
    <col min="1" max="1" width="68.6640625" style="2" customWidth="1"/>
    <col min="2" max="2" width="9.6640625" style="2" customWidth="1"/>
    <col min="3" max="3" width="12.88671875" style="2" customWidth="1"/>
    <col min="4" max="4" width="17" style="2" customWidth="1"/>
    <col min="5" max="16384" width="8.88671875" style="2"/>
  </cols>
  <sheetData>
    <row r="1" spans="1:4" ht="15.6" x14ac:dyDescent="0.3">
      <c r="A1" s="99" t="s">
        <v>67</v>
      </c>
      <c r="B1" s="100"/>
      <c r="C1" s="100"/>
      <c r="D1" s="101"/>
    </row>
    <row r="2" spans="1:4" ht="15.6" x14ac:dyDescent="0.3">
      <c r="A2" s="114" t="s">
        <v>76</v>
      </c>
      <c r="B2" s="115"/>
      <c r="C2" s="115"/>
      <c r="D2" s="116"/>
    </row>
    <row r="3" spans="1:4" ht="6" customHeight="1" x14ac:dyDescent="0.3">
      <c r="A3" s="60"/>
      <c r="B3" s="61"/>
      <c r="C3" s="61"/>
      <c r="D3" s="62"/>
    </row>
    <row r="4" spans="1:4" ht="21" x14ac:dyDescent="0.4">
      <c r="A4" s="102" t="s">
        <v>90</v>
      </c>
      <c r="B4" s="103"/>
      <c r="C4" s="103"/>
      <c r="D4" s="104"/>
    </row>
    <row r="5" spans="1:4" ht="5.25" customHeight="1" x14ac:dyDescent="0.3">
      <c r="A5" s="70"/>
      <c r="B5" s="5"/>
      <c r="C5" s="5"/>
      <c r="D5" s="18"/>
    </row>
    <row r="6" spans="1:4" ht="2.25" customHeight="1" x14ac:dyDescent="0.3">
      <c r="A6" s="17"/>
      <c r="B6" s="5"/>
      <c r="C6" s="5"/>
      <c r="D6" s="18"/>
    </row>
    <row r="7" spans="1:4" ht="15.6" x14ac:dyDescent="0.3">
      <c r="A7" s="105" t="s">
        <v>3</v>
      </c>
      <c r="B7" s="106"/>
      <c r="C7" s="106"/>
      <c r="D7" s="107"/>
    </row>
    <row r="8" spans="1:4" x14ac:dyDescent="0.3">
      <c r="A8" s="120" t="s">
        <v>5</v>
      </c>
      <c r="B8" s="121"/>
      <c r="C8" s="121"/>
      <c r="D8" s="122"/>
    </row>
    <row r="9" spans="1:4" x14ac:dyDescent="0.3">
      <c r="A9" s="120" t="s">
        <v>68</v>
      </c>
      <c r="B9" s="121"/>
      <c r="C9" s="121"/>
      <c r="D9" s="122"/>
    </row>
    <row r="10" spans="1:4" x14ac:dyDescent="0.3">
      <c r="A10" s="108" t="s">
        <v>73</v>
      </c>
      <c r="B10" s="109"/>
      <c r="C10" s="109"/>
      <c r="D10" s="110"/>
    </row>
    <row r="11" spans="1:4" x14ac:dyDescent="0.3">
      <c r="A11" s="71"/>
      <c r="B11" s="72"/>
      <c r="C11" s="73" t="s">
        <v>69</v>
      </c>
      <c r="D11" s="74"/>
    </row>
    <row r="12" spans="1:4" ht="24.6" customHeight="1" x14ac:dyDescent="0.3">
      <c r="A12" s="17"/>
      <c r="B12" s="5"/>
      <c r="C12" s="75" t="s">
        <v>70</v>
      </c>
      <c r="D12" s="76" t="s">
        <v>1</v>
      </c>
    </row>
    <row r="13" spans="1:4" x14ac:dyDescent="0.3">
      <c r="A13" s="23" t="s">
        <v>94</v>
      </c>
      <c r="B13" s="5"/>
      <c r="C13" s="5"/>
      <c r="D13" s="18"/>
    </row>
    <row r="14" spans="1:4" x14ac:dyDescent="0.3">
      <c r="A14" s="17" t="s">
        <v>32</v>
      </c>
      <c r="B14" s="5"/>
      <c r="C14" s="5"/>
      <c r="D14" s="18"/>
    </row>
    <row r="15" spans="1:4" x14ac:dyDescent="0.3">
      <c r="A15" s="17"/>
      <c r="B15" s="5"/>
      <c r="C15" s="77"/>
      <c r="D15" s="78"/>
    </row>
    <row r="16" spans="1:4" ht="43.2" x14ac:dyDescent="0.3">
      <c r="A16" s="79" t="s">
        <v>109</v>
      </c>
      <c r="B16" s="5"/>
      <c r="C16" s="80">
        <v>893496.9</v>
      </c>
      <c r="D16" s="78">
        <f>C16/12</f>
        <v>74458.074999999997</v>
      </c>
    </row>
    <row r="17" spans="1:4" x14ac:dyDescent="0.3">
      <c r="A17" s="17" t="s">
        <v>6</v>
      </c>
      <c r="B17" s="5"/>
      <c r="C17" s="81">
        <v>55411</v>
      </c>
      <c r="D17" s="18">
        <f>C17/12</f>
        <v>4617.583333333333</v>
      </c>
    </row>
    <row r="18" spans="1:4" x14ac:dyDescent="0.3">
      <c r="A18" s="17" t="s">
        <v>19</v>
      </c>
      <c r="B18" s="5"/>
      <c r="C18" s="81">
        <v>178020</v>
      </c>
      <c r="D18" s="18">
        <f>C18/12</f>
        <v>14835</v>
      </c>
    </row>
    <row r="19" spans="1:4" x14ac:dyDescent="0.3">
      <c r="A19" s="17"/>
      <c r="B19" s="5"/>
      <c r="C19" s="81"/>
      <c r="D19" s="82"/>
    </row>
    <row r="20" spans="1:4" x14ac:dyDescent="0.3">
      <c r="A20" s="17" t="s">
        <v>0</v>
      </c>
      <c r="B20" s="5"/>
      <c r="C20" s="5"/>
      <c r="D20" s="78">
        <f>SUM(D15:D19)</f>
        <v>93910.658333333326</v>
      </c>
    </row>
    <row r="21" spans="1:4" x14ac:dyDescent="0.3">
      <c r="A21" s="17"/>
      <c r="B21" s="5"/>
      <c r="C21" s="16" t="s">
        <v>77</v>
      </c>
      <c r="D21" s="83" t="s">
        <v>78</v>
      </c>
    </row>
    <row r="22" spans="1:4" x14ac:dyDescent="0.3">
      <c r="A22" s="17"/>
      <c r="B22" s="5"/>
      <c r="C22" s="16" t="s">
        <v>0</v>
      </c>
      <c r="D22" s="78">
        <f>+D20*2</f>
        <v>187821.31666666665</v>
      </c>
    </row>
    <row r="23" spans="1:4" x14ac:dyDescent="0.3">
      <c r="A23" s="17"/>
      <c r="B23" s="5"/>
      <c r="C23" s="16" t="s">
        <v>79</v>
      </c>
      <c r="D23" s="82">
        <f>+D22*0.25</f>
        <v>46955.329166666663</v>
      </c>
    </row>
    <row r="24" spans="1:4" s="4" customFormat="1" x14ac:dyDescent="0.3">
      <c r="A24" s="50" t="s">
        <v>81</v>
      </c>
      <c r="B24" s="8"/>
      <c r="C24" s="59" t="s">
        <v>4</v>
      </c>
      <c r="D24" s="84">
        <f>+D22+D23</f>
        <v>234776.64583333331</v>
      </c>
    </row>
    <row r="25" spans="1:4" x14ac:dyDescent="0.3">
      <c r="A25" s="17"/>
      <c r="B25" s="5"/>
      <c r="C25" s="85"/>
      <c r="D25" s="18"/>
    </row>
    <row r="26" spans="1:4" s="3" customFormat="1" ht="15" thickBot="1" x14ac:dyDescent="0.35">
      <c r="A26" s="19" t="s">
        <v>15</v>
      </c>
      <c r="B26" s="20"/>
      <c r="C26" s="21"/>
      <c r="D26" s="22">
        <f>IF(D24&lt;10000000,D24,10000000)</f>
        <v>234776.64583333331</v>
      </c>
    </row>
    <row r="27" spans="1:4" ht="6" customHeight="1" thickTop="1" x14ac:dyDescent="0.3">
      <c r="A27" s="17"/>
      <c r="B27" s="5"/>
      <c r="C27" s="5"/>
      <c r="D27" s="18"/>
    </row>
    <row r="28" spans="1:4" x14ac:dyDescent="0.3">
      <c r="A28" s="23" t="s">
        <v>21</v>
      </c>
      <c r="B28" s="24"/>
      <c r="C28" s="5"/>
      <c r="D28" s="18"/>
    </row>
    <row r="29" spans="1:4" x14ac:dyDescent="0.3">
      <c r="A29" s="17" t="s">
        <v>20</v>
      </c>
      <c r="B29" s="5"/>
      <c r="C29" s="5"/>
      <c r="D29" s="18"/>
    </row>
    <row r="30" spans="1:4" x14ac:dyDescent="0.3">
      <c r="A30" s="17" t="s">
        <v>22</v>
      </c>
      <c r="B30" s="5"/>
      <c r="C30" s="5"/>
      <c r="D30" s="18"/>
    </row>
    <row r="31" spans="1:4" x14ac:dyDescent="0.3">
      <c r="A31" s="17" t="s">
        <v>23</v>
      </c>
      <c r="B31" s="5"/>
      <c r="C31" s="5"/>
      <c r="D31" s="18"/>
    </row>
    <row r="32" spans="1:4" x14ac:dyDescent="0.3">
      <c r="A32" s="17" t="s">
        <v>24</v>
      </c>
      <c r="B32" s="5"/>
      <c r="C32" s="5"/>
      <c r="D32" s="18"/>
    </row>
    <row r="33" spans="1:4" x14ac:dyDescent="0.3">
      <c r="A33" s="17" t="s">
        <v>2</v>
      </c>
      <c r="B33" s="5"/>
      <c r="C33" s="5"/>
      <c r="D33" s="18"/>
    </row>
    <row r="34" spans="1:4" x14ac:dyDescent="0.3">
      <c r="A34" s="17"/>
      <c r="B34" s="5"/>
      <c r="C34" s="5"/>
      <c r="D34" s="18"/>
    </row>
    <row r="35" spans="1:4" x14ac:dyDescent="0.3">
      <c r="A35" s="17"/>
      <c r="B35" s="5"/>
      <c r="C35" s="5"/>
      <c r="D35" s="18"/>
    </row>
    <row r="36" spans="1:4" s="10" customFormat="1" x14ac:dyDescent="0.3">
      <c r="A36" s="117" t="s">
        <v>31</v>
      </c>
      <c r="B36" s="118"/>
      <c r="C36" s="118"/>
      <c r="D36" s="119"/>
    </row>
    <row r="37" spans="1:4" ht="9.75" customHeight="1" x14ac:dyDescent="0.3">
      <c r="A37" s="17"/>
      <c r="B37" s="5"/>
      <c r="C37" s="5"/>
      <c r="D37" s="18"/>
    </row>
    <row r="38" spans="1:4" ht="32.4" customHeight="1" x14ac:dyDescent="0.3">
      <c r="A38" s="111" t="s">
        <v>91</v>
      </c>
      <c r="B38" s="112"/>
      <c r="C38" s="112"/>
      <c r="D38" s="113"/>
    </row>
  </sheetData>
  <mergeCells count="9">
    <mergeCell ref="A1:D1"/>
    <mergeCell ref="A4:D4"/>
    <mergeCell ref="A7:D7"/>
    <mergeCell ref="A10:D10"/>
    <mergeCell ref="A38:D38"/>
    <mergeCell ref="A2:D2"/>
    <mergeCell ref="A36:D36"/>
    <mergeCell ref="A8:D8"/>
    <mergeCell ref="A9:D9"/>
  </mergeCells>
  <printOptions horizontalCentered="1"/>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2"/>
  <sheetViews>
    <sheetView showGridLines="0" view="pageBreakPreview" topLeftCell="A19" zoomScale="110" zoomScaleNormal="110" zoomScaleSheetLayoutView="110" workbookViewId="0">
      <selection activeCell="D30" sqref="D30"/>
    </sheetView>
  </sheetViews>
  <sheetFormatPr defaultRowHeight="14.4" x14ac:dyDescent="0.3"/>
  <cols>
    <col min="1" max="1" width="69.33203125" customWidth="1"/>
    <col min="2" max="2" width="7.6640625" customWidth="1"/>
    <col min="3" max="3" width="14.5546875" customWidth="1"/>
    <col min="4" max="4" width="10.5546875" bestFit="1" customWidth="1"/>
  </cols>
  <sheetData>
    <row r="1" spans="1:4" ht="15.6" x14ac:dyDescent="0.3">
      <c r="A1" s="99" t="s">
        <v>67</v>
      </c>
      <c r="B1" s="100"/>
      <c r="C1" s="100"/>
      <c r="D1" s="101"/>
    </row>
    <row r="2" spans="1:4" ht="15.6" x14ac:dyDescent="0.3">
      <c r="A2" s="114" t="s">
        <v>76</v>
      </c>
      <c r="B2" s="115"/>
      <c r="C2" s="115"/>
      <c r="D2" s="116"/>
    </row>
    <row r="3" spans="1:4" ht="7.5" customHeight="1" x14ac:dyDescent="0.3">
      <c r="A3" s="60"/>
      <c r="B3" s="61"/>
      <c r="C3" s="61"/>
      <c r="D3" s="62"/>
    </row>
    <row r="4" spans="1:4" ht="21" x14ac:dyDescent="0.4">
      <c r="A4" s="102" t="s">
        <v>80</v>
      </c>
      <c r="B4" s="103"/>
      <c r="C4" s="103"/>
      <c r="D4" s="104"/>
    </row>
    <row r="5" spans="1:4" ht="8.25" customHeight="1" x14ac:dyDescent="0.4">
      <c r="A5" s="63"/>
      <c r="B5" s="64"/>
      <c r="C5" s="64"/>
      <c r="D5" s="65"/>
    </row>
    <row r="6" spans="1:4" x14ac:dyDescent="0.3">
      <c r="A6" s="120" t="s">
        <v>92</v>
      </c>
      <c r="B6" s="121"/>
      <c r="C6" s="121"/>
      <c r="D6" s="122"/>
    </row>
    <row r="7" spans="1:4" x14ac:dyDescent="0.3">
      <c r="A7" s="108" t="s">
        <v>108</v>
      </c>
      <c r="B7" s="109"/>
      <c r="C7" s="109"/>
      <c r="D7" s="110"/>
    </row>
    <row r="8" spans="1:4" x14ac:dyDescent="0.3">
      <c r="A8" s="108" t="s">
        <v>71</v>
      </c>
      <c r="B8" s="109"/>
      <c r="C8" s="109"/>
      <c r="D8" s="110"/>
    </row>
    <row r="9" spans="1:4" x14ac:dyDescent="0.3">
      <c r="A9" s="17"/>
      <c r="B9" s="5"/>
      <c r="C9" s="5"/>
      <c r="D9" s="18"/>
    </row>
    <row r="10" spans="1:4" ht="15" thickBot="1" x14ac:dyDescent="0.35">
      <c r="A10" s="19" t="s">
        <v>75</v>
      </c>
      <c r="B10" s="20"/>
      <c r="C10" s="21" t="s">
        <v>82</v>
      </c>
      <c r="D10" s="22">
        <v>234777</v>
      </c>
    </row>
    <row r="11" spans="1:4" ht="15" thickTop="1" x14ac:dyDescent="0.3">
      <c r="A11" s="17"/>
      <c r="B11" s="5"/>
      <c r="C11" s="5"/>
      <c r="D11" s="18"/>
    </row>
    <row r="12" spans="1:4" x14ac:dyDescent="0.3">
      <c r="A12" s="23" t="s">
        <v>28</v>
      </c>
      <c r="B12" s="24"/>
      <c r="C12" s="5"/>
      <c r="D12" s="18"/>
    </row>
    <row r="13" spans="1:4" x14ac:dyDescent="0.3">
      <c r="A13" s="25" t="s">
        <v>72</v>
      </c>
      <c r="B13" s="26"/>
      <c r="C13" s="5"/>
      <c r="D13" s="27">
        <v>310000</v>
      </c>
    </row>
    <row r="14" spans="1:4" x14ac:dyDescent="0.3">
      <c r="A14" s="25" t="s">
        <v>30</v>
      </c>
      <c r="B14" s="26"/>
      <c r="C14" s="5"/>
      <c r="D14" s="28">
        <v>0</v>
      </c>
    </row>
    <row r="15" spans="1:4" x14ac:dyDescent="0.3">
      <c r="A15" s="25" t="s">
        <v>25</v>
      </c>
      <c r="B15" s="26"/>
      <c r="C15" s="5"/>
      <c r="D15" s="28">
        <v>0</v>
      </c>
    </row>
    <row r="16" spans="1:4" x14ac:dyDescent="0.3">
      <c r="A16" s="25" t="s">
        <v>93</v>
      </c>
      <c r="B16" s="26"/>
      <c r="C16" s="5"/>
      <c r="D16" s="28">
        <v>1500</v>
      </c>
    </row>
    <row r="17" spans="1:4" x14ac:dyDescent="0.3">
      <c r="A17" s="129" t="s">
        <v>29</v>
      </c>
      <c r="B17" s="130"/>
      <c r="C17" s="29"/>
      <c r="D17" s="30">
        <v>0</v>
      </c>
    </row>
    <row r="18" spans="1:4" x14ac:dyDescent="0.3">
      <c r="A18" s="31" t="s">
        <v>7</v>
      </c>
      <c r="B18" s="32"/>
      <c r="C18" s="33"/>
      <c r="D18" s="34">
        <f>SUM(D13:D17)</f>
        <v>311500</v>
      </c>
    </row>
    <row r="19" spans="1:4" x14ac:dyDescent="0.3">
      <c r="A19" s="31"/>
      <c r="B19" s="32"/>
      <c r="C19" s="33"/>
      <c r="D19" s="35"/>
    </row>
    <row r="20" spans="1:4" x14ac:dyDescent="0.3">
      <c r="A20" s="36" t="s">
        <v>8</v>
      </c>
      <c r="B20" s="37"/>
      <c r="C20" s="29"/>
      <c r="D20" s="38"/>
    </row>
    <row r="21" spans="1:4" x14ac:dyDescent="0.3">
      <c r="A21" s="39" t="s">
        <v>10</v>
      </c>
      <c r="B21" s="40"/>
      <c r="C21" s="29"/>
      <c r="D21" s="38"/>
    </row>
    <row r="22" spans="1:4" x14ac:dyDescent="0.3">
      <c r="A22" s="41" t="s">
        <v>9</v>
      </c>
      <c r="B22" s="42"/>
      <c r="C22" s="29"/>
      <c r="D22" s="38"/>
    </row>
    <row r="23" spans="1:4" x14ac:dyDescent="0.3">
      <c r="A23" s="43" t="s">
        <v>89</v>
      </c>
      <c r="B23" s="6"/>
      <c r="C23" s="44">
        <v>32</v>
      </c>
      <c r="D23" s="45"/>
    </row>
    <row r="24" spans="1:4" x14ac:dyDescent="0.3">
      <c r="A24" s="39" t="s">
        <v>26</v>
      </c>
      <c r="B24" s="6"/>
      <c r="C24" s="46"/>
      <c r="D24" s="45"/>
    </row>
    <row r="25" spans="1:4" x14ac:dyDescent="0.3">
      <c r="A25" s="41" t="s">
        <v>27</v>
      </c>
      <c r="B25" s="47">
        <v>41</v>
      </c>
      <c r="C25" s="46"/>
      <c r="D25" s="45"/>
    </row>
    <row r="26" spans="1:4" x14ac:dyDescent="0.3">
      <c r="A26" s="43" t="s">
        <v>33</v>
      </c>
      <c r="B26" s="47">
        <v>38</v>
      </c>
      <c r="C26" s="46">
        <f>IF(B26&lt;B25,B26,B25)</f>
        <v>38</v>
      </c>
      <c r="D26" s="45"/>
    </row>
    <row r="27" spans="1:4" x14ac:dyDescent="0.3">
      <c r="A27" s="41" t="s">
        <v>11</v>
      </c>
      <c r="B27" s="29"/>
      <c r="C27" s="48">
        <f>1-(C23/C26)</f>
        <v>0.15789473684210531</v>
      </c>
      <c r="D27" s="49">
        <f>D18*-C27</f>
        <v>-49184.210526315801</v>
      </c>
    </row>
    <row r="28" spans="1:4" x14ac:dyDescent="0.3">
      <c r="A28" s="50" t="s">
        <v>12</v>
      </c>
      <c r="B28" s="8"/>
      <c r="C28" s="5"/>
      <c r="D28" s="18"/>
    </row>
    <row r="29" spans="1:4" x14ac:dyDescent="0.3">
      <c r="A29" s="51" t="s">
        <v>13</v>
      </c>
      <c r="B29" s="24"/>
      <c r="C29" s="24"/>
      <c r="D29" s="49"/>
    </row>
    <row r="30" spans="1:4" x14ac:dyDescent="0.3">
      <c r="A30" s="17" t="s">
        <v>88</v>
      </c>
      <c r="B30" s="6"/>
      <c r="C30" s="7"/>
      <c r="D30" s="52">
        <v>-30000</v>
      </c>
    </row>
    <row r="31" spans="1:4" x14ac:dyDescent="0.3">
      <c r="A31" s="50" t="s">
        <v>14</v>
      </c>
      <c r="B31" s="8"/>
      <c r="C31" s="9" t="s">
        <v>83</v>
      </c>
      <c r="D31" s="53">
        <f>SUM(D18:D30)</f>
        <v>232315.78947368421</v>
      </c>
    </row>
    <row r="32" spans="1:4" x14ac:dyDescent="0.3">
      <c r="A32" s="17"/>
      <c r="B32" s="5"/>
      <c r="C32" s="5"/>
      <c r="D32" s="18"/>
    </row>
    <row r="33" spans="1:4" ht="15" thickBot="1" x14ac:dyDescent="0.35">
      <c r="A33" s="23" t="s">
        <v>85</v>
      </c>
      <c r="B33" s="24"/>
      <c r="C33" s="59" t="s">
        <v>84</v>
      </c>
      <c r="D33" s="54">
        <f>IF(D31&lt;D10,D31,D10)</f>
        <v>232315.78947368421</v>
      </c>
    </row>
    <row r="34" spans="1:4" ht="4.5" customHeight="1" thickTop="1" x14ac:dyDescent="0.3">
      <c r="A34" s="23"/>
      <c r="B34" s="24"/>
      <c r="C34" s="24"/>
      <c r="D34" s="55"/>
    </row>
    <row r="35" spans="1:4" ht="15" thickBot="1" x14ac:dyDescent="0.35">
      <c r="A35" s="23" t="s">
        <v>16</v>
      </c>
      <c r="B35" s="24"/>
      <c r="C35" s="24"/>
      <c r="D35" s="54">
        <f>IF(D10&gt;D33,D10-D33,0)</f>
        <v>2461.2105263157864</v>
      </c>
    </row>
    <row r="36" spans="1:4" ht="15" thickTop="1" x14ac:dyDescent="0.3">
      <c r="A36" s="17"/>
      <c r="B36" s="5"/>
      <c r="C36" s="5"/>
      <c r="D36" s="18"/>
    </row>
    <row r="37" spans="1:4" x14ac:dyDescent="0.3">
      <c r="A37" s="117"/>
      <c r="B37" s="118"/>
      <c r="C37" s="118"/>
      <c r="D37" s="119"/>
    </row>
    <row r="38" spans="1:4" ht="33" customHeight="1" x14ac:dyDescent="0.3">
      <c r="A38" s="123" t="s">
        <v>86</v>
      </c>
      <c r="B38" s="124"/>
      <c r="C38" s="124"/>
      <c r="D38" s="125"/>
    </row>
    <row r="39" spans="1:4" ht="30" customHeight="1" x14ac:dyDescent="0.3">
      <c r="A39" s="123" t="s">
        <v>87</v>
      </c>
      <c r="B39" s="124"/>
      <c r="C39" s="124"/>
      <c r="D39" s="125"/>
    </row>
    <row r="40" spans="1:4" ht="4.5" customHeight="1" x14ac:dyDescent="0.3">
      <c r="A40" s="17"/>
      <c r="B40" s="5"/>
      <c r="C40" s="5"/>
      <c r="D40" s="18"/>
    </row>
    <row r="41" spans="1:4" ht="29.25" customHeight="1" x14ac:dyDescent="0.3">
      <c r="A41" s="126" t="s">
        <v>91</v>
      </c>
      <c r="B41" s="127"/>
      <c r="C41" s="127"/>
      <c r="D41" s="128"/>
    </row>
    <row r="42" spans="1:4" ht="9" customHeight="1" x14ac:dyDescent="0.3">
      <c r="A42" s="56"/>
      <c r="B42" s="57"/>
      <c r="C42" s="57"/>
      <c r="D42" s="58"/>
    </row>
  </sheetData>
  <mergeCells count="11">
    <mergeCell ref="A1:D1"/>
    <mergeCell ref="A2:D2"/>
    <mergeCell ref="A38:D38"/>
    <mergeCell ref="A39:D39"/>
    <mergeCell ref="A41:D41"/>
    <mergeCell ref="A4:D4"/>
    <mergeCell ref="A6:D6"/>
    <mergeCell ref="A7:D7"/>
    <mergeCell ref="A8:D8"/>
    <mergeCell ref="A17:B17"/>
    <mergeCell ref="A37:D37"/>
  </mergeCells>
  <pageMargins left="0.7" right="0.7" top="0.75" bottom="0.75" header="0.3" footer="0.3"/>
  <pageSetup scale="88" orientation="portrait" r:id="rId1"/>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51"/>
  <sheetViews>
    <sheetView view="pageBreakPreview" zoomScaleNormal="130" zoomScaleSheetLayoutView="100" workbookViewId="0">
      <selection activeCell="A45" sqref="A45:XFD45"/>
    </sheetView>
  </sheetViews>
  <sheetFormatPr defaultColWidth="8.88671875" defaultRowHeight="14.4" x14ac:dyDescent="0.3"/>
  <cols>
    <col min="1" max="1" width="8.88671875" style="1"/>
    <col min="2" max="2" width="3.5546875" style="1" customWidth="1"/>
    <col min="3" max="3" width="98.44140625" style="1" customWidth="1"/>
    <col min="4" max="4" width="8.6640625" style="1" customWidth="1"/>
    <col min="5" max="5" width="1.109375" style="1" hidden="1" customWidth="1"/>
    <col min="6" max="6" width="0.88671875" style="1" customWidth="1"/>
    <col min="7" max="10" width="8.88671875" style="1"/>
    <col min="11" max="11" width="10.33203125" style="1" customWidth="1"/>
    <col min="12" max="16384" width="8.88671875" style="1"/>
  </cols>
  <sheetData>
    <row r="1" spans="2:6" ht="15.6" x14ac:dyDescent="0.3">
      <c r="B1" s="132" t="s">
        <v>65</v>
      </c>
      <c r="C1" s="133"/>
      <c r="D1" s="133"/>
      <c r="E1" s="86"/>
      <c r="F1" s="87"/>
    </row>
    <row r="2" spans="2:6" x14ac:dyDescent="0.3">
      <c r="B2" s="134" t="s">
        <v>58</v>
      </c>
      <c r="C2" s="135"/>
      <c r="D2" s="135"/>
      <c r="E2" s="14"/>
      <c r="F2" s="88"/>
    </row>
    <row r="3" spans="2:6" x14ac:dyDescent="0.3">
      <c r="B3" s="89"/>
      <c r="C3" s="14"/>
      <c r="D3" s="90" t="s">
        <v>104</v>
      </c>
      <c r="E3" s="14"/>
      <c r="F3" s="88"/>
    </row>
    <row r="4" spans="2:6" ht="32.25" customHeight="1" x14ac:dyDescent="0.3">
      <c r="B4" s="89"/>
      <c r="C4" s="68" t="s">
        <v>102</v>
      </c>
      <c r="D4" s="90"/>
      <c r="E4" s="14"/>
      <c r="F4" s="88"/>
    </row>
    <row r="5" spans="2:6" ht="28.8" x14ac:dyDescent="0.3">
      <c r="B5" s="89"/>
      <c r="C5" s="69" t="s">
        <v>103</v>
      </c>
      <c r="D5" s="90"/>
      <c r="E5" s="14"/>
      <c r="F5" s="88"/>
    </row>
    <row r="6" spans="2:6" x14ac:dyDescent="0.3">
      <c r="B6" s="89"/>
      <c r="C6" s="14"/>
      <c r="D6" s="90"/>
      <c r="E6" s="14"/>
      <c r="F6" s="88"/>
    </row>
    <row r="7" spans="2:6" x14ac:dyDescent="0.3">
      <c r="B7" s="89"/>
      <c r="C7" s="14" t="s">
        <v>105</v>
      </c>
      <c r="D7" s="14"/>
      <c r="E7" s="14"/>
      <c r="F7" s="88"/>
    </row>
    <row r="8" spans="2:6" x14ac:dyDescent="0.3">
      <c r="B8" s="89"/>
      <c r="C8" s="14" t="s">
        <v>106</v>
      </c>
      <c r="D8" s="14"/>
      <c r="E8" s="14"/>
      <c r="F8" s="88"/>
    </row>
    <row r="9" spans="2:6" x14ac:dyDescent="0.3">
      <c r="B9" s="89"/>
      <c r="C9" s="14" t="s">
        <v>107</v>
      </c>
      <c r="D9" s="14"/>
      <c r="E9" s="14"/>
      <c r="F9" s="88"/>
    </row>
    <row r="10" spans="2:6" x14ac:dyDescent="0.3">
      <c r="B10" s="89"/>
      <c r="C10" s="14"/>
      <c r="D10" s="14"/>
      <c r="E10" s="14"/>
      <c r="F10" s="88"/>
    </row>
    <row r="11" spans="2:6" x14ac:dyDescent="0.3">
      <c r="B11" s="89"/>
      <c r="C11" s="14" t="s">
        <v>17</v>
      </c>
      <c r="D11" s="14"/>
      <c r="E11" s="14"/>
      <c r="F11" s="88"/>
    </row>
    <row r="12" spans="2:6" x14ac:dyDescent="0.3">
      <c r="B12" s="89"/>
      <c r="C12" s="14"/>
      <c r="D12" s="14"/>
      <c r="E12" s="14"/>
      <c r="F12" s="88"/>
    </row>
    <row r="13" spans="2:6" ht="17.399999999999999" x14ac:dyDescent="0.45">
      <c r="B13" s="140" t="s">
        <v>45</v>
      </c>
      <c r="C13" s="141"/>
      <c r="D13" s="141"/>
      <c r="E13" s="14"/>
      <c r="F13" s="88"/>
    </row>
    <row r="14" spans="2:6" ht="6" customHeight="1" x14ac:dyDescent="0.45">
      <c r="B14" s="91"/>
      <c r="C14" s="92"/>
      <c r="D14" s="92"/>
      <c r="E14" s="14"/>
      <c r="F14" s="88"/>
    </row>
    <row r="15" spans="2:6" ht="28.8" x14ac:dyDescent="0.3">
      <c r="B15" s="139" t="s">
        <v>18</v>
      </c>
      <c r="C15" s="66" t="s">
        <v>101</v>
      </c>
      <c r="D15" s="131"/>
      <c r="E15" s="14"/>
      <c r="F15" s="88"/>
    </row>
    <row r="16" spans="2:6" ht="3.75" customHeight="1" x14ac:dyDescent="0.3">
      <c r="B16" s="139"/>
      <c r="C16" s="67"/>
      <c r="D16" s="131"/>
      <c r="E16" s="14"/>
      <c r="F16" s="88"/>
    </row>
    <row r="17" spans="2:6" x14ac:dyDescent="0.3">
      <c r="B17" s="138" t="s">
        <v>34</v>
      </c>
      <c r="C17" s="14" t="s">
        <v>35</v>
      </c>
      <c r="D17" s="131"/>
      <c r="E17" s="14"/>
      <c r="F17" s="88"/>
    </row>
    <row r="18" spans="2:6" x14ac:dyDescent="0.3">
      <c r="B18" s="138"/>
      <c r="C18" s="14" t="s">
        <v>36</v>
      </c>
      <c r="D18" s="131"/>
      <c r="E18" s="14"/>
      <c r="F18" s="88"/>
    </row>
    <row r="19" spans="2:6" x14ac:dyDescent="0.3">
      <c r="B19" s="138"/>
      <c r="C19" s="12" t="s">
        <v>37</v>
      </c>
      <c r="D19" s="131"/>
      <c r="E19" s="14"/>
      <c r="F19" s="88"/>
    </row>
    <row r="20" spans="2:6" x14ac:dyDescent="0.3">
      <c r="B20" s="138" t="s">
        <v>56</v>
      </c>
      <c r="C20" s="14" t="s">
        <v>57</v>
      </c>
      <c r="D20" s="131"/>
      <c r="E20" s="14"/>
      <c r="F20" s="88"/>
    </row>
    <row r="21" spans="2:6" x14ac:dyDescent="0.3">
      <c r="B21" s="138"/>
      <c r="C21" s="14" t="s">
        <v>38</v>
      </c>
      <c r="D21" s="131"/>
      <c r="E21" s="14"/>
      <c r="F21" s="88"/>
    </row>
    <row r="22" spans="2:6" x14ac:dyDescent="0.3">
      <c r="B22" s="138"/>
      <c r="C22" s="12" t="s">
        <v>39</v>
      </c>
      <c r="D22" s="131"/>
      <c r="E22" s="14"/>
      <c r="F22" s="88"/>
    </row>
    <row r="23" spans="2:6" x14ac:dyDescent="0.3">
      <c r="B23" s="138" t="s">
        <v>40</v>
      </c>
      <c r="C23" s="14" t="s">
        <v>95</v>
      </c>
      <c r="D23" s="131"/>
      <c r="E23" s="14"/>
      <c r="F23" s="88"/>
    </row>
    <row r="24" spans="2:6" x14ac:dyDescent="0.3">
      <c r="B24" s="138"/>
      <c r="C24" s="12" t="s">
        <v>96</v>
      </c>
      <c r="D24" s="131"/>
      <c r="E24" s="14"/>
      <c r="F24" s="88"/>
    </row>
    <row r="25" spans="2:6" customFormat="1" x14ac:dyDescent="0.3">
      <c r="B25" s="93"/>
      <c r="C25" s="11"/>
      <c r="D25" s="11"/>
      <c r="E25" s="11"/>
      <c r="F25" s="94"/>
    </row>
    <row r="26" spans="2:6" customFormat="1" ht="17.399999999999999" x14ac:dyDescent="0.45">
      <c r="B26" s="140" t="s">
        <v>66</v>
      </c>
      <c r="C26" s="141"/>
      <c r="D26" s="141"/>
      <c r="E26" s="11"/>
      <c r="F26" s="94"/>
    </row>
    <row r="27" spans="2:6" ht="3.75" customHeight="1" x14ac:dyDescent="0.3">
      <c r="B27" s="89"/>
      <c r="C27" s="14"/>
      <c r="D27" s="14"/>
      <c r="E27" s="14"/>
      <c r="F27" s="88"/>
    </row>
    <row r="28" spans="2:6" x14ac:dyDescent="0.3">
      <c r="B28" s="139" t="s">
        <v>18</v>
      </c>
      <c r="C28" s="13" t="s">
        <v>74</v>
      </c>
      <c r="D28" s="131"/>
      <c r="E28" s="14"/>
      <c r="F28" s="88"/>
    </row>
    <row r="29" spans="2:6" x14ac:dyDescent="0.3">
      <c r="B29" s="139"/>
      <c r="C29" s="12" t="s">
        <v>97</v>
      </c>
      <c r="D29" s="131"/>
      <c r="E29" s="14"/>
      <c r="F29" s="88"/>
    </row>
    <row r="30" spans="2:6" x14ac:dyDescent="0.3">
      <c r="B30" s="138" t="s">
        <v>34</v>
      </c>
      <c r="C30" s="14" t="s">
        <v>46</v>
      </c>
      <c r="D30" s="131"/>
      <c r="E30" s="14"/>
      <c r="F30" s="88"/>
    </row>
    <row r="31" spans="2:6" x14ac:dyDescent="0.3">
      <c r="B31" s="138"/>
      <c r="C31" s="12" t="s">
        <v>47</v>
      </c>
      <c r="D31" s="131"/>
      <c r="E31" s="14"/>
      <c r="F31" s="88"/>
    </row>
    <row r="32" spans="2:6" x14ac:dyDescent="0.3">
      <c r="B32" s="138" t="s">
        <v>56</v>
      </c>
      <c r="C32" s="14" t="s">
        <v>57</v>
      </c>
      <c r="D32" s="131"/>
      <c r="E32" s="14"/>
      <c r="F32" s="88"/>
    </row>
    <row r="33" spans="2:6" x14ac:dyDescent="0.3">
      <c r="B33" s="138"/>
      <c r="C33" s="14" t="s">
        <v>48</v>
      </c>
      <c r="D33" s="131"/>
      <c r="E33" s="14"/>
      <c r="F33" s="88"/>
    </row>
    <row r="34" spans="2:6" x14ac:dyDescent="0.3">
      <c r="B34" s="138"/>
      <c r="C34" s="12" t="s">
        <v>49</v>
      </c>
      <c r="D34" s="131"/>
      <c r="E34" s="14"/>
      <c r="F34" s="88"/>
    </row>
    <row r="35" spans="2:6" x14ac:dyDescent="0.3">
      <c r="B35" s="138" t="s">
        <v>40</v>
      </c>
      <c r="C35" s="14" t="s">
        <v>50</v>
      </c>
      <c r="D35" s="131"/>
      <c r="E35" s="14"/>
      <c r="F35" s="88"/>
    </row>
    <row r="36" spans="2:6" x14ac:dyDescent="0.3">
      <c r="B36" s="138"/>
      <c r="C36" s="14" t="s">
        <v>98</v>
      </c>
      <c r="D36" s="131"/>
      <c r="E36" s="14"/>
      <c r="F36" s="88"/>
    </row>
    <row r="37" spans="2:6" x14ac:dyDescent="0.3">
      <c r="B37" s="138"/>
      <c r="C37" s="12" t="s">
        <v>51</v>
      </c>
      <c r="D37" s="131"/>
      <c r="E37" s="14"/>
      <c r="F37" s="88"/>
    </row>
    <row r="38" spans="2:6" x14ac:dyDescent="0.3">
      <c r="B38" s="138" t="s">
        <v>41</v>
      </c>
      <c r="C38" s="14" t="s">
        <v>52</v>
      </c>
      <c r="D38" s="131"/>
      <c r="E38" s="14"/>
      <c r="F38" s="88"/>
    </row>
    <row r="39" spans="2:6" x14ac:dyDescent="0.3">
      <c r="B39" s="138"/>
      <c r="C39" s="12" t="s">
        <v>99</v>
      </c>
      <c r="D39" s="131"/>
      <c r="E39" s="14"/>
      <c r="F39" s="88"/>
    </row>
    <row r="40" spans="2:6" x14ac:dyDescent="0.3">
      <c r="B40" s="138" t="s">
        <v>42</v>
      </c>
      <c r="C40" s="14" t="s">
        <v>44</v>
      </c>
      <c r="D40" s="131"/>
      <c r="E40" s="14"/>
      <c r="F40" s="88"/>
    </row>
    <row r="41" spans="2:6" x14ac:dyDescent="0.3">
      <c r="B41" s="138"/>
      <c r="C41" s="12" t="s">
        <v>53</v>
      </c>
      <c r="D41" s="131"/>
      <c r="E41" s="14"/>
      <c r="F41" s="88"/>
    </row>
    <row r="42" spans="2:6" x14ac:dyDescent="0.3">
      <c r="B42" s="138" t="s">
        <v>43</v>
      </c>
      <c r="C42" s="14" t="s">
        <v>54</v>
      </c>
      <c r="D42" s="131"/>
      <c r="E42" s="14"/>
      <c r="F42" s="88"/>
    </row>
    <row r="43" spans="2:6" x14ac:dyDescent="0.3">
      <c r="B43" s="138"/>
      <c r="C43" s="12" t="s">
        <v>55</v>
      </c>
      <c r="D43" s="131"/>
      <c r="E43" s="14"/>
      <c r="F43" s="88"/>
    </row>
    <row r="44" spans="2:6" x14ac:dyDescent="0.3">
      <c r="B44" s="95"/>
      <c r="C44" s="14"/>
      <c r="D44" s="15"/>
      <c r="E44" s="14"/>
      <c r="F44" s="88"/>
    </row>
    <row r="45" spans="2:6" x14ac:dyDescent="0.3">
      <c r="B45" s="136" t="s">
        <v>60</v>
      </c>
      <c r="C45" s="137"/>
      <c r="D45" s="137"/>
      <c r="E45" s="14"/>
      <c r="F45" s="88"/>
    </row>
    <row r="46" spans="2:6" x14ac:dyDescent="0.3">
      <c r="B46" s="89" t="s">
        <v>59</v>
      </c>
      <c r="C46" s="14"/>
      <c r="D46" s="14"/>
      <c r="E46" s="14"/>
      <c r="F46" s="88"/>
    </row>
    <row r="47" spans="2:6" x14ac:dyDescent="0.3">
      <c r="B47" s="89" t="s">
        <v>61</v>
      </c>
      <c r="C47" s="14"/>
      <c r="D47" s="14"/>
      <c r="E47" s="14"/>
      <c r="F47" s="88"/>
    </row>
    <row r="48" spans="2:6" x14ac:dyDescent="0.3">
      <c r="B48" s="89" t="s">
        <v>62</v>
      </c>
      <c r="C48" s="14"/>
      <c r="D48" s="14"/>
      <c r="E48" s="14"/>
      <c r="F48" s="88"/>
    </row>
    <row r="49" spans="2:6" x14ac:dyDescent="0.3">
      <c r="B49" s="89" t="s">
        <v>63</v>
      </c>
      <c r="C49" s="14"/>
      <c r="D49" s="14"/>
      <c r="E49" s="14"/>
      <c r="F49" s="88"/>
    </row>
    <row r="50" spans="2:6" x14ac:dyDescent="0.3">
      <c r="B50" s="89" t="s">
        <v>100</v>
      </c>
      <c r="C50" s="14"/>
      <c r="D50" s="14"/>
      <c r="E50" s="14"/>
      <c r="F50" s="88"/>
    </row>
    <row r="51" spans="2:6" x14ac:dyDescent="0.3">
      <c r="B51" s="96" t="s">
        <v>64</v>
      </c>
      <c r="C51" s="97"/>
      <c r="D51" s="97"/>
      <c r="E51" s="97"/>
      <c r="F51" s="98"/>
    </row>
  </sheetData>
  <mergeCells count="27">
    <mergeCell ref="B13:D13"/>
    <mergeCell ref="B26:D26"/>
    <mergeCell ref="B15:B16"/>
    <mergeCell ref="B17:B19"/>
    <mergeCell ref="B20:B22"/>
    <mergeCell ref="B23:B24"/>
    <mergeCell ref="B30:B31"/>
    <mergeCell ref="B32:B34"/>
    <mergeCell ref="B35:B37"/>
    <mergeCell ref="B38:B39"/>
    <mergeCell ref="B40:B41"/>
    <mergeCell ref="D40:D41"/>
    <mergeCell ref="D42:D43"/>
    <mergeCell ref="B1:D1"/>
    <mergeCell ref="B2:D2"/>
    <mergeCell ref="B45:D45"/>
    <mergeCell ref="B42:B43"/>
    <mergeCell ref="D15:D16"/>
    <mergeCell ref="D17:D19"/>
    <mergeCell ref="D20:D22"/>
    <mergeCell ref="D23:D24"/>
    <mergeCell ref="D28:D29"/>
    <mergeCell ref="D30:D31"/>
    <mergeCell ref="D32:D34"/>
    <mergeCell ref="D35:D37"/>
    <mergeCell ref="D38:D39"/>
    <mergeCell ref="B28:B29"/>
  </mergeCells>
  <printOptions horizontalCentered="1"/>
  <pageMargins left="0.7" right="0.7" top="0.75" bottom="0.75" header="0.3" footer="0.3"/>
  <pageSetup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3E1381224F7946B5781C0957B64A86" ma:contentTypeVersion="13" ma:contentTypeDescription="Create a new document." ma:contentTypeScope="" ma:versionID="17287d4ba9ffa30222bf25475c32947a">
  <xsd:schema xmlns:xsd="http://www.w3.org/2001/XMLSchema" xmlns:xs="http://www.w3.org/2001/XMLSchema" xmlns:p="http://schemas.microsoft.com/office/2006/metadata/properties" xmlns:ns3="11d3c428-8210-4c3b-8aa7-a14bd851f65b" xmlns:ns4="5dff6e49-51ae-4256-895c-23ad778dfc2f" targetNamespace="http://schemas.microsoft.com/office/2006/metadata/properties" ma:root="true" ma:fieldsID="5c83dba1695bce4feba64e2509fdd58d" ns3:_="" ns4:_="">
    <xsd:import namespace="11d3c428-8210-4c3b-8aa7-a14bd851f65b"/>
    <xsd:import namespace="5dff6e49-51ae-4256-895c-23ad778dfc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Locatio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d3c428-8210-4c3b-8aa7-a14bd851f65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ff6e49-51ae-4256-895c-23ad778dfc2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30E6FEA-D2E3-4DCF-A27A-D1E1DDD7C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d3c428-8210-4c3b-8aa7-a14bd851f65b"/>
    <ds:schemaRef ds:uri="5dff6e49-51ae-4256-895c-23ad778dfc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5F45BE-CB31-4D7B-BF42-9E0714CA008D}">
  <ds:schemaRefs>
    <ds:schemaRef ds:uri="http://schemas.microsoft.com/sharepoint/v3/contenttype/forms"/>
  </ds:schemaRefs>
</ds:datastoreItem>
</file>

<file path=customXml/itemProps3.xml><?xml version="1.0" encoding="utf-8"?>
<ds:datastoreItem xmlns:ds="http://schemas.openxmlformats.org/officeDocument/2006/customXml" ds:itemID="{678E6C16-FB5D-46C9-AA2B-722BBB186B7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11d3c428-8210-4c3b-8aa7-a14bd851f65b"/>
    <ds:schemaRef ds:uri="http://purl.org/dc/terms/"/>
    <ds:schemaRef ds:uri="http://schemas.openxmlformats.org/package/2006/metadata/core-properties"/>
    <ds:schemaRef ds:uri="5dff6e49-51ae-4256-895c-23ad778dfc2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Max PPP Loan Calculator</vt:lpstr>
      <vt:lpstr>PPP Loan Forgiveness Calculator</vt:lpstr>
      <vt:lpstr>Financial Data Needed-Checklist</vt:lpstr>
      <vt:lpstr>'Financial Data Needed-Checklist'!Print_Area</vt:lpstr>
      <vt:lpstr>'PPP Loan Forgiveness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Melissa Seeger</cp:lastModifiedBy>
  <cp:lastPrinted>2020-04-02T21:44:11Z</cp:lastPrinted>
  <dcterms:created xsi:type="dcterms:W3CDTF">2020-03-27T12:57:36Z</dcterms:created>
  <dcterms:modified xsi:type="dcterms:W3CDTF">2020-04-07T14:48:47Z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0x0101008E3E1381224F7946B5781C0957B64A86</vt:lpwstr>
  </property>
</Properties>
</file>